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0" yWindow="0" windowWidth="20490" windowHeight="6615"/>
  </bookViews>
  <sheets>
    <sheet name="Formato 5" sheetId="2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28" l="1"/>
  <c r="E75" i="28"/>
  <c r="D75" i="28"/>
  <c r="C75" i="28"/>
  <c r="B75" i="28"/>
  <c r="G74" i="28"/>
  <c r="G73" i="28"/>
  <c r="G68" i="28"/>
  <c r="G67" i="28" s="1"/>
  <c r="F67" i="28"/>
  <c r="E67" i="28"/>
  <c r="D67" i="28"/>
  <c r="C67" i="28"/>
  <c r="B67" i="28"/>
  <c r="G63" i="28"/>
  <c r="G62" i="28"/>
  <c r="G61" i="28"/>
  <c r="G60" i="28"/>
  <c r="G59" i="28"/>
  <c r="F59" i="28"/>
  <c r="E59" i="28"/>
  <c r="D59" i="28"/>
  <c r="C59" i="28"/>
  <c r="B59" i="28"/>
  <c r="G58" i="28"/>
  <c r="G57" i="28"/>
  <c r="G56" i="28"/>
  <c r="G55" i="28"/>
  <c r="F54" i="28"/>
  <c r="E54" i="28"/>
  <c r="E65" i="28" s="1"/>
  <c r="D54" i="28"/>
  <c r="C54" i="28"/>
  <c r="B54" i="28"/>
  <c r="G53" i="28"/>
  <c r="G52" i="28"/>
  <c r="G51" i="28"/>
  <c r="G50" i="28"/>
  <c r="G49" i="28"/>
  <c r="G45" i="28" s="1"/>
  <c r="G48" i="28"/>
  <c r="G47" i="28"/>
  <c r="G46" i="28"/>
  <c r="F45" i="28"/>
  <c r="E45" i="28"/>
  <c r="D45" i="28"/>
  <c r="C45" i="28"/>
  <c r="B45" i="28"/>
  <c r="B65" i="28" s="1"/>
  <c r="G39" i="28"/>
  <c r="G38" i="28"/>
  <c r="G37" i="28" s="1"/>
  <c r="F37" i="28"/>
  <c r="E37" i="28"/>
  <c r="D37" i="28"/>
  <c r="C37" i="28"/>
  <c r="B37" i="28"/>
  <c r="G36" i="28"/>
  <c r="G35" i="28" s="1"/>
  <c r="F35" i="28"/>
  <c r="E35" i="28"/>
  <c r="D35" i="28"/>
  <c r="C35" i="28"/>
  <c r="B35" i="28"/>
  <c r="G34" i="28"/>
  <c r="G33" i="28"/>
  <c r="G32" i="28"/>
  <c r="G31" i="28"/>
  <c r="G30" i="28"/>
  <c r="G29" i="28"/>
  <c r="F28" i="28"/>
  <c r="E28" i="28"/>
  <c r="D28" i="28"/>
  <c r="C28" i="28"/>
  <c r="B28" i="28"/>
  <c r="G27" i="28"/>
  <c r="G26" i="28"/>
  <c r="G25" i="28"/>
  <c r="G24" i="28"/>
  <c r="G23" i="28"/>
  <c r="G22" i="28"/>
  <c r="G21" i="28"/>
  <c r="G20" i="28"/>
  <c r="G19" i="28"/>
  <c r="G18" i="28"/>
  <c r="G17" i="28"/>
  <c r="F16" i="28"/>
  <c r="F41" i="28" s="1"/>
  <c r="E16" i="28"/>
  <c r="D16" i="28"/>
  <c r="C16" i="28"/>
  <c r="C41" i="28" s="1"/>
  <c r="B16" i="28"/>
  <c r="G15" i="28"/>
  <c r="G14" i="28"/>
  <c r="G13" i="28"/>
  <c r="G12" i="28"/>
  <c r="G11" i="28"/>
  <c r="G10" i="28"/>
  <c r="G9" i="28"/>
  <c r="D41" i="28" l="1"/>
  <c r="D70" i="28" s="1"/>
  <c r="C65" i="28"/>
  <c r="E41" i="28"/>
  <c r="E70" i="28" s="1"/>
  <c r="D65" i="28"/>
  <c r="G54" i="28"/>
  <c r="G28" i="28"/>
  <c r="F65" i="28"/>
  <c r="F70" i="28"/>
  <c r="C70" i="28"/>
  <c r="G16" i="28"/>
  <c r="G41" i="28" s="1"/>
  <c r="B41" i="28"/>
  <c r="B70" i="28" s="1"/>
  <c r="G75" i="28"/>
  <c r="G65" i="28"/>
  <c r="G70" i="28" l="1"/>
  <c r="G42" i="28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<sst xmlns="http://schemas.openxmlformats.org/spreadsheetml/2006/main" count="253" uniqueCount="186">
  <si>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</si>
  <si>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</si>
  <si>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</si>
  <si>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</si>
  <si>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</si>
  <si>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</si>
  <si>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</si>
  <si>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</si>
  <si>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</si>
  <si>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</si>
  <si>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</si>
  <si>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</si>
  <si>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</si>
  <si>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</si>
  <si>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</si>
  <si>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</si>
  <si>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</si>
  <si>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</si>
  <si>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</si>
  <si>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</si>
  <si>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</si>
  <si>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</si>
  <si>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</si>
  <si>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</si>
  <si>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</si>
  <si>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</si>
  <si>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</si>
  <si>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</si>
  <si>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</si>
  <si>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</si>
  <si>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</si>
  <si>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</si>
  <si>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</si>
  <si>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</si>
  <si>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</si>
  <si>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</si>
  <si>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</si>
  <si>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</si>
  <si>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</si>
  <si>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</si>
  <si>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</si>
  <si>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</si>
  <si>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</si>
  <si>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</si>
  <si>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</si>
  <si>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</si>
  <si>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</si>
  <si>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</si>
  <si>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</si>
  <si>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</si>
  <si>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</si>
  <si>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</si>
  <si>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</si>
  <si>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</si>
  <si>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</si>
  <si>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</si>
  <si>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</si>
  <si>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</si>
  <si>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</si>
  <si>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</si>
  <si>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</si>
  <si>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</si>
  <si>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</si>
  <si>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</si>
  <si>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</si>
  <si>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</si>
  <si>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</si>
  <si>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</si>
  <si>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</si>
  <si>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</si>
  <si>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</si>
  <si>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</si>
  <si>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</si>
  <si>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</si>
  <si>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</si>
  <si>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</si>
  <si>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</si>
  <si>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</si>
  <si>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</si>
  <si>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</si>
  <si>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</si>
  <si>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</si>
  <si>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</si>
  <si>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</si>
  <si>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</si>
  <si>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</si>
  <si>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</si>
  <si>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</si>
  <si>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</si>
  <si>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</si>
  <si>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</si>
  <si>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</si>
  <si>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</si>
  <si>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</si>
  <si>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</si>
  <si>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</si>
  <si>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</si>
  <si>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</si>
  <si>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</si>
  <si>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</si>
  <si>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</si>
  <si>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</si>
  <si>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</si>
  <si>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</si>
  <si>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</si>
  <si>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</si>
  <si>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</si>
  <si>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</si>
  <si>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</si>
  <si>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</si>
  <si>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</si>
  <si>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</si>
  <si>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</si>
  <si>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</si>
  <si>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</si>
  <si>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</si>
  <si>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</si>
  <si>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</si>
  <si>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</si>
  <si>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</si>
  <si>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</si>
  <si>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</si>
  <si>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</si>
  <si>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</si>
  <si>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</si>
  <si>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</si>
  <si>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</si>
  <si>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</si>
  <si>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</si>
  <si>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</si>
  <si>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</si>
  <si>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</si>
  <si>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</si>
  <si>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</si>
  <si>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</si>
  <si>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</si>
  <si>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</si>
  <si>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</si>
  <si>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</si>
  <si>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</si>
  <si>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</si>
  <si>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</si>
  <si>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</si>
  <si>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</si>
  <si>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</si>
  <si>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</si>
  <si>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</si>
  <si>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</si>
  <si>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</si>
  <si>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</si>
  <si>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</si>
  <si>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</si>
  <si>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</si>
  <si>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</si>
  <si>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</si>
  <si>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</si>
  <si>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</si>
  <si>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</si>
  <si>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</si>
  <si>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</si>
  <si>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</si>
  <si>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</si>
  <si>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</si>
  <si>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</si>
  <si>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</si>
  <si>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</si>
  <si>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</si>
  <si>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</si>
  <si>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</si>
  <si>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</si>
  <si>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</si>
  <si>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</si>
  <si>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</si>
  <si>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</si>
  <si>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</si>
  <si>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</si>
  <si>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</si>
  <si>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</si>
  <si>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</si>
  <si>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</si>
  <si>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</si>
  <si>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</si>
  <si>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</si>
  <si>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</si>
  <si>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2024 (b)</t>
  </si>
  <si>
    <t>MUNICIPIO DE LEÓN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</si>
</sst>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3" fontId="0" fillId="0" borderId="14" xfId="0" applyNumberFormat="1" applyFill="1" applyBorder="1" applyAlignment="1" applyProtection="1">
      <alignment vertical="center"/>
      <protection locked="0"/>
    </xf>
    <xf numFmtId="3" fontId="0" fillId="2" borderId="16" xfId="0" applyNumberForma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42578125" bestFit="1" customWidth="1"/>
    <col min="3" max="3" width="20.5703125" bestFit="1" customWidth="1"/>
    <col min="4" max="4" width="22.42578125" bestFit="1" customWidth="1"/>
    <col min="5" max="5" width="21.85546875" bestFit="1" customWidth="1"/>
    <col min="6" max="6" width="22.42578125" bestFit="1" customWidth="1"/>
    <col min="7" max="7" width="21.42578125" bestFit="1" customWidth="1"/>
    <col min="8" max="8" width="11" customWidth="1"/>
  </cols>
  <sheetData>
    <row r="1" spans="1:7" x14ac:dyDescent="0.25">
      <c r="A1" s="68" t="s">
        <v>2</v>
      </c>
      <c r="B1" s="69"/>
      <c r="C1" s="69"/>
      <c r="D1" s="69"/>
      <c r="E1" s="69"/>
      <c r="F1" s="69"/>
      <c r="G1" s="70"/>
    </row>
    <row r="2" spans="1:7" x14ac:dyDescent="0.25">
      <c r="A2" s="37" t="s">
        <v>185</v>
      </c>
      <c r="B2" s="38"/>
      <c r="C2" s="38"/>
      <c r="D2" s="38"/>
      <c r="E2" s="38"/>
      <c r="F2" s="38"/>
      <c r="G2" s="39"/>
    </row>
    <row r="3" spans="1:7" x14ac:dyDescent="0.25">
      <c r="A3" s="40" t="s">
        <v>3</v>
      </c>
      <c r="B3" s="41"/>
      <c r="C3" s="41"/>
      <c r="D3" s="41"/>
      <c r="E3" s="41"/>
      <c r="F3" s="41"/>
      <c r="G3" s="42"/>
    </row>
    <row r="4" spans="1:7" x14ac:dyDescent="0.25">
      <c r="A4" s="40" t="s">
        <v>184</v>
      </c>
      <c r="B4" s="41"/>
      <c r="C4" s="41"/>
      <c r="D4" s="41"/>
      <c r="E4" s="41"/>
      <c r="F4" s="41"/>
      <c r="G4" s="42"/>
    </row>
    <row r="5" spans="1:7" x14ac:dyDescent="0.25">
      <c r="A5" s="43" t="s">
        <v>0</v>
      </c>
      <c r="B5" s="44"/>
      <c r="C5" s="44"/>
      <c r="D5" s="44"/>
      <c r="E5" s="44"/>
      <c r="F5" s="44"/>
      <c r="G5" s="45"/>
    </row>
    <row r="6" spans="1:7" x14ac:dyDescent="0.25">
      <c r="A6" s="71" t="s">
        <v>4</v>
      </c>
      <c r="B6" s="73" t="s">
        <v>5</v>
      </c>
      <c r="C6" s="73"/>
      <c r="D6" s="73"/>
      <c r="E6" s="73"/>
      <c r="F6" s="73"/>
      <c r="G6" s="73" t="s">
        <v>6</v>
      </c>
    </row>
    <row r="7" spans="1:7" ht="30" x14ac:dyDescent="0.25">
      <c r="A7" s="72"/>
      <c r="B7" s="62" t="s">
        <v>7</v>
      </c>
      <c r="C7" s="63" t="s">
        <v>8</v>
      </c>
      <c r="D7" s="62" t="s">
        <v>9</v>
      </c>
      <c r="E7" s="62" t="s">
        <v>1</v>
      </c>
      <c r="F7" s="62" t="s">
        <v>10</v>
      </c>
      <c r="G7" s="73"/>
    </row>
    <row r="8" spans="1:7" x14ac:dyDescent="0.25">
      <c r="A8" s="4" t="s">
        <v>11</v>
      </c>
      <c r="B8" s="35"/>
      <c r="C8" s="35"/>
      <c r="D8" s="35"/>
      <c r="E8" s="35"/>
      <c r="F8" s="35"/>
      <c r="G8" s="35"/>
    </row>
    <row r="9" spans="1:7" x14ac:dyDescent="0.25">
      <c r="A9" s="14" t="s">
        <v>12</v>
      </c>
      <c r="B9" s="48">
        <v>1800363352.48</v>
      </c>
      <c r="C9" s="48">
        <v>0</v>
      </c>
      <c r="D9" s="48">
        <v>1800363352.48</v>
      </c>
      <c r="E9" s="48">
        <v>1199581194.45</v>
      </c>
      <c r="F9" s="48">
        <v>1200002560.1800001</v>
      </c>
      <c r="G9" s="48">
        <f>F9-B9</f>
        <v>-600360792.29999995</v>
      </c>
    </row>
    <row r="10" spans="1:7" x14ac:dyDescent="0.25">
      <c r="A10" s="14" t="s">
        <v>13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f>F10-B10</f>
        <v>0</v>
      </c>
    </row>
    <row r="11" spans="1:7" x14ac:dyDescent="0.25">
      <c r="A11" s="14" t="s">
        <v>14</v>
      </c>
      <c r="B11" s="48">
        <v>0</v>
      </c>
      <c r="C11" s="48">
        <v>0</v>
      </c>
      <c r="D11" s="48">
        <v>0</v>
      </c>
      <c r="E11" s="48">
        <v>17086.03</v>
      </c>
      <c r="F11" s="48">
        <v>17086.03</v>
      </c>
      <c r="G11" s="48">
        <f t="shared" ref="G11:G15" si="0">F11-B11</f>
        <v>17086.03</v>
      </c>
    </row>
    <row r="12" spans="1:7" x14ac:dyDescent="0.25">
      <c r="A12" s="14" t="s">
        <v>15</v>
      </c>
      <c r="B12" s="48">
        <v>406480209.44999999</v>
      </c>
      <c r="C12" s="48">
        <v>0</v>
      </c>
      <c r="D12" s="48">
        <v>406480209.44999999</v>
      </c>
      <c r="E12" s="48">
        <v>92296515.5</v>
      </c>
      <c r="F12" s="48">
        <v>92307031.5</v>
      </c>
      <c r="G12" s="48">
        <f t="shared" si="0"/>
        <v>-314173177.94999999</v>
      </c>
    </row>
    <row r="13" spans="1:7" x14ac:dyDescent="0.25">
      <c r="A13" s="14" t="s">
        <v>16</v>
      </c>
      <c r="B13" s="48">
        <v>236598869.75</v>
      </c>
      <c r="C13" s="48">
        <v>0</v>
      </c>
      <c r="D13" s="48">
        <v>236598869.75</v>
      </c>
      <c r="E13" s="66">
        <v>76973252.849999994</v>
      </c>
      <c r="F13" s="66">
        <v>76977392.5</v>
      </c>
      <c r="G13" s="48">
        <f t="shared" si="0"/>
        <v>-159621477.25</v>
      </c>
    </row>
    <row r="14" spans="1:7" x14ac:dyDescent="0.25">
      <c r="A14" s="14" t="s">
        <v>17</v>
      </c>
      <c r="B14" s="48">
        <v>248728779.58000004</v>
      </c>
      <c r="C14" s="48">
        <v>33704819.469999999</v>
      </c>
      <c r="D14" s="48">
        <v>282433599.05000001</v>
      </c>
      <c r="E14" s="48">
        <v>106812356.83</v>
      </c>
      <c r="F14" s="48">
        <v>106961819.90000001</v>
      </c>
      <c r="G14" s="48">
        <f t="shared" si="0"/>
        <v>-141766959.68000004</v>
      </c>
    </row>
    <row r="15" spans="1:7" x14ac:dyDescent="0.25">
      <c r="A15" s="14" t="s">
        <v>18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f t="shared" si="0"/>
        <v>0</v>
      </c>
    </row>
    <row r="16" spans="1:7" x14ac:dyDescent="0.25">
      <c r="A16" s="36" t="s">
        <v>19</v>
      </c>
      <c r="B16" s="48">
        <f t="shared" ref="B16:G16" si="1">SUM(B17:B27)</f>
        <v>3677367671.1499996</v>
      </c>
      <c r="C16" s="48">
        <f t="shared" si="1"/>
        <v>0</v>
      </c>
      <c r="D16" s="48">
        <f t="shared" si="1"/>
        <v>3677367671.1499996</v>
      </c>
      <c r="E16" s="48">
        <f t="shared" si="1"/>
        <v>988975606.84000003</v>
      </c>
      <c r="F16" s="48">
        <f t="shared" si="1"/>
        <v>988975606.84000003</v>
      </c>
      <c r="G16" s="48">
        <f t="shared" si="1"/>
        <v>-2688392064.3099995</v>
      </c>
    </row>
    <row r="17" spans="1:7" x14ac:dyDescent="0.25">
      <c r="A17" s="31" t="s">
        <v>20</v>
      </c>
      <c r="B17" s="48">
        <v>2646955918.96</v>
      </c>
      <c r="C17" s="48">
        <v>0</v>
      </c>
      <c r="D17" s="48">
        <v>2646955918.96</v>
      </c>
      <c r="E17" s="48">
        <v>752210910.88</v>
      </c>
      <c r="F17" s="48">
        <v>752210910.88</v>
      </c>
      <c r="G17" s="48">
        <f>F17-B17</f>
        <v>-1894745008.0799999</v>
      </c>
    </row>
    <row r="18" spans="1:7" x14ac:dyDescent="0.25">
      <c r="A18" s="31" t="s">
        <v>21</v>
      </c>
      <c r="B18" s="48">
        <v>241981576.93000001</v>
      </c>
      <c r="C18" s="48">
        <v>0</v>
      </c>
      <c r="D18" s="48">
        <v>241981576.93000001</v>
      </c>
      <c r="E18" s="48">
        <v>82975767.170000002</v>
      </c>
      <c r="F18" s="48">
        <v>82975767.170000002</v>
      </c>
      <c r="G18" s="48">
        <f t="shared" ref="G18:G27" si="2">F18-B18</f>
        <v>-159005809.75999999</v>
      </c>
    </row>
    <row r="19" spans="1:7" x14ac:dyDescent="0.25">
      <c r="A19" s="31" t="s">
        <v>22</v>
      </c>
      <c r="B19" s="48">
        <v>275189240.69999999</v>
      </c>
      <c r="C19" s="48">
        <v>0</v>
      </c>
      <c r="D19" s="48">
        <v>275189240.69999999</v>
      </c>
      <c r="E19" s="48">
        <v>47757941.630000003</v>
      </c>
      <c r="F19" s="48">
        <v>47757941.630000003</v>
      </c>
      <c r="G19" s="48">
        <f t="shared" si="2"/>
        <v>-227431299.06999999</v>
      </c>
    </row>
    <row r="20" spans="1:7" x14ac:dyDescent="0.25">
      <c r="A20" s="31" t="s">
        <v>23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f t="shared" si="2"/>
        <v>0</v>
      </c>
    </row>
    <row r="21" spans="1:7" x14ac:dyDescent="0.25">
      <c r="A21" s="31" t="s">
        <v>24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f t="shared" si="2"/>
        <v>0</v>
      </c>
    </row>
    <row r="22" spans="1:7" x14ac:dyDescent="0.25">
      <c r="A22" s="31" t="s">
        <v>25</v>
      </c>
      <c r="B22" s="48">
        <v>18118743.440000001</v>
      </c>
      <c r="C22" s="48">
        <v>0</v>
      </c>
      <c r="D22" s="48">
        <v>18118743.440000001</v>
      </c>
      <c r="E22" s="48">
        <v>5584467.8499999996</v>
      </c>
      <c r="F22" s="48">
        <v>5584467.8499999996</v>
      </c>
      <c r="G22" s="48">
        <f t="shared" si="2"/>
        <v>-12534275.590000002</v>
      </c>
    </row>
    <row r="23" spans="1:7" x14ac:dyDescent="0.25">
      <c r="A23" s="31" t="s">
        <v>26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f t="shared" si="2"/>
        <v>0</v>
      </c>
    </row>
    <row r="24" spans="1:7" x14ac:dyDescent="0.25">
      <c r="A24" s="31" t="s">
        <v>27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f t="shared" si="2"/>
        <v>0</v>
      </c>
    </row>
    <row r="25" spans="1:7" x14ac:dyDescent="0.25">
      <c r="A25" s="31" t="s">
        <v>28</v>
      </c>
      <c r="B25" s="48">
        <v>44062725.340000004</v>
      </c>
      <c r="C25" s="48">
        <v>0</v>
      </c>
      <c r="D25" s="48">
        <v>44062725.340000004</v>
      </c>
      <c r="E25" s="48">
        <v>12017859.720000001</v>
      </c>
      <c r="F25" s="48">
        <v>12017859.720000001</v>
      </c>
      <c r="G25" s="48">
        <f t="shared" si="2"/>
        <v>-32044865.620000005</v>
      </c>
    </row>
    <row r="26" spans="1:7" x14ac:dyDescent="0.25">
      <c r="A26" s="31" t="s">
        <v>29</v>
      </c>
      <c r="B26" s="48">
        <v>451059465.77999997</v>
      </c>
      <c r="C26" s="48">
        <v>0</v>
      </c>
      <c r="D26" s="48">
        <v>451059465.77999997</v>
      </c>
      <c r="E26" s="48">
        <v>95108105</v>
      </c>
      <c r="F26" s="48">
        <v>95108105</v>
      </c>
      <c r="G26" s="48">
        <f t="shared" si="2"/>
        <v>-355951360.77999997</v>
      </c>
    </row>
    <row r="27" spans="1:7" x14ac:dyDescent="0.25">
      <c r="A27" s="31" t="s">
        <v>30</v>
      </c>
      <c r="B27" s="48">
        <v>0</v>
      </c>
      <c r="C27" s="48">
        <v>0</v>
      </c>
      <c r="D27" s="48">
        <v>0</v>
      </c>
      <c r="E27" s="48">
        <v>-6679445.4100000001</v>
      </c>
      <c r="F27" s="48">
        <v>-6679445.4100000001</v>
      </c>
      <c r="G27" s="48">
        <f t="shared" si="2"/>
        <v>-6679445.4100000001</v>
      </c>
    </row>
    <row r="28" spans="1:7" x14ac:dyDescent="0.25">
      <c r="A28" s="14" t="s">
        <v>31</v>
      </c>
      <c r="B28" s="48">
        <f t="shared" ref="B28:G28" si="3">SUM(B29:B33)</f>
        <v>63788759.340000004</v>
      </c>
      <c r="C28" s="48">
        <f t="shared" si="3"/>
        <v>0</v>
      </c>
      <c r="D28" s="48">
        <f t="shared" si="3"/>
        <v>63788759.340000004</v>
      </c>
      <c r="E28" s="48">
        <f t="shared" si="3"/>
        <v>17301485.379999999</v>
      </c>
      <c r="F28" s="48">
        <f t="shared" si="3"/>
        <v>17301485.379999999</v>
      </c>
      <c r="G28" s="48">
        <f t="shared" si="3"/>
        <v>-46487273.960000001</v>
      </c>
    </row>
    <row r="29" spans="1:7" x14ac:dyDescent="0.25">
      <c r="A29" s="31" t="s">
        <v>32</v>
      </c>
      <c r="B29" s="48">
        <v>0</v>
      </c>
      <c r="C29" s="48">
        <v>0</v>
      </c>
      <c r="D29" s="48">
        <v>0</v>
      </c>
      <c r="E29" s="48">
        <v>36896.620000000003</v>
      </c>
      <c r="F29" s="48">
        <v>36896.620000000003</v>
      </c>
      <c r="G29" s="48">
        <f>F29-B29</f>
        <v>36896.620000000003</v>
      </c>
    </row>
    <row r="30" spans="1:7" x14ac:dyDescent="0.25">
      <c r="A30" s="31" t="s">
        <v>33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f t="shared" ref="G30:G34" si="4">F30-B30</f>
        <v>0</v>
      </c>
    </row>
    <row r="31" spans="1:7" x14ac:dyDescent="0.25">
      <c r="A31" s="31" t="s">
        <v>34</v>
      </c>
      <c r="B31" s="48">
        <v>52532713.530000001</v>
      </c>
      <c r="C31" s="48">
        <v>0</v>
      </c>
      <c r="D31" s="48">
        <v>52532713.530000001</v>
      </c>
      <c r="E31" s="48">
        <v>13549931.810000001</v>
      </c>
      <c r="F31" s="48">
        <v>13549931.810000001</v>
      </c>
      <c r="G31" s="48">
        <f t="shared" si="4"/>
        <v>-38982781.719999999</v>
      </c>
    </row>
    <row r="32" spans="1:7" x14ac:dyDescent="0.25">
      <c r="A32" s="31" t="s">
        <v>35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f t="shared" si="4"/>
        <v>0</v>
      </c>
    </row>
    <row r="33" spans="1:7" ht="14.45" customHeight="1" x14ac:dyDescent="0.25">
      <c r="A33" s="31" t="s">
        <v>36</v>
      </c>
      <c r="B33" s="48">
        <v>11256045.810000001</v>
      </c>
      <c r="C33" s="48">
        <v>0</v>
      </c>
      <c r="D33" s="48">
        <v>11256045.810000001</v>
      </c>
      <c r="E33" s="48">
        <v>3714656.95</v>
      </c>
      <c r="F33" s="48">
        <v>3714656.95</v>
      </c>
      <c r="G33" s="48">
        <f t="shared" si="4"/>
        <v>-7541388.8600000003</v>
      </c>
    </row>
    <row r="34" spans="1:7" ht="14.45" customHeight="1" x14ac:dyDescent="0.25">
      <c r="A34" s="14" t="s">
        <v>37</v>
      </c>
      <c r="B34" s="48">
        <v>8567229.3200000003</v>
      </c>
      <c r="C34" s="48">
        <v>30585533.690000001</v>
      </c>
      <c r="D34" s="48">
        <v>39152763.009999998</v>
      </c>
      <c r="E34" s="48">
        <v>30597473.140000001</v>
      </c>
      <c r="F34" s="48">
        <v>30597473.140000001</v>
      </c>
      <c r="G34" s="48">
        <f t="shared" si="4"/>
        <v>22030243.82</v>
      </c>
    </row>
    <row r="35" spans="1:7" ht="14.45" customHeight="1" x14ac:dyDescent="0.25">
      <c r="A35" s="14" t="s">
        <v>38</v>
      </c>
      <c r="B35" s="48">
        <f t="shared" ref="B35:G35" si="5">B36</f>
        <v>0</v>
      </c>
      <c r="C35" s="48">
        <f t="shared" si="5"/>
        <v>0</v>
      </c>
      <c r="D35" s="48">
        <f t="shared" si="5"/>
        <v>0</v>
      </c>
      <c r="E35" s="48">
        <f t="shared" si="5"/>
        <v>0</v>
      </c>
      <c r="F35" s="48">
        <f t="shared" si="5"/>
        <v>0</v>
      </c>
      <c r="G35" s="48">
        <f t="shared" si="5"/>
        <v>0</v>
      </c>
    </row>
    <row r="36" spans="1:7" ht="14.45" customHeight="1" x14ac:dyDescent="0.25">
      <c r="A36" s="31" t="s">
        <v>39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f>F36-B36</f>
        <v>0</v>
      </c>
    </row>
    <row r="37" spans="1:7" ht="14.45" customHeight="1" x14ac:dyDescent="0.25">
      <c r="A37" s="14" t="s">
        <v>40</v>
      </c>
      <c r="B37" s="48">
        <f t="shared" ref="B37:G37" si="6">B38+B39</f>
        <v>0</v>
      </c>
      <c r="C37" s="48">
        <f t="shared" si="6"/>
        <v>0</v>
      </c>
      <c r="D37" s="48">
        <f t="shared" si="6"/>
        <v>0</v>
      </c>
      <c r="E37" s="48">
        <f t="shared" si="6"/>
        <v>0</v>
      </c>
      <c r="F37" s="48">
        <f t="shared" si="6"/>
        <v>0</v>
      </c>
      <c r="G37" s="48">
        <f t="shared" si="6"/>
        <v>0</v>
      </c>
    </row>
    <row r="38" spans="1:7" x14ac:dyDescent="0.25">
      <c r="A38" s="31" t="s">
        <v>41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f>F38-B38</f>
        <v>0</v>
      </c>
    </row>
    <row r="39" spans="1:7" x14ac:dyDescent="0.25">
      <c r="A39" s="31" t="s">
        <v>42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f>F39-B39</f>
        <v>0</v>
      </c>
    </row>
    <row r="40" spans="1:7" x14ac:dyDescent="0.25">
      <c r="A40" s="10"/>
      <c r="B40" s="48"/>
      <c r="C40" s="48"/>
      <c r="D40" s="48"/>
      <c r="E40" s="48"/>
      <c r="F40" s="48"/>
      <c r="G40" s="48"/>
    </row>
    <row r="41" spans="1:7" x14ac:dyDescent="0.25">
      <c r="A41" s="1" t="s">
        <v>43</v>
      </c>
      <c r="B41" s="64">
        <f t="shared" ref="B41:G41" si="7">SUM(B9,B10,B11,B12,B13,B14,B15,B16,B28,B34,B35,B37)</f>
        <v>6441894871.0699997</v>
      </c>
      <c r="C41" s="64">
        <f t="shared" si="7"/>
        <v>64290353.159999996</v>
      </c>
      <c r="D41" s="64">
        <f t="shared" si="7"/>
        <v>6506185224.2299995</v>
      </c>
      <c r="E41" s="64">
        <f t="shared" si="7"/>
        <v>2512554971.02</v>
      </c>
      <c r="F41" s="64">
        <f t="shared" si="7"/>
        <v>2513140455.4700003</v>
      </c>
      <c r="G41" s="64">
        <f t="shared" si="7"/>
        <v>-3928754415.5999994</v>
      </c>
    </row>
    <row r="42" spans="1:7" x14ac:dyDescent="0.25">
      <c r="A42" s="1" t="s">
        <v>44</v>
      </c>
      <c r="B42" s="67"/>
      <c r="C42" s="67"/>
      <c r="D42" s="67"/>
      <c r="E42" s="67"/>
      <c r="F42" s="67"/>
      <c r="G42" s="64">
        <f>IF(G41&gt;0,G41,0)</f>
        <v>0</v>
      </c>
    </row>
    <row r="43" spans="1:7" x14ac:dyDescent="0.25">
      <c r="A43" s="10"/>
      <c r="B43" s="65"/>
      <c r="C43" s="65"/>
      <c r="D43" s="65"/>
      <c r="E43" s="65"/>
      <c r="F43" s="65"/>
      <c r="G43" s="65"/>
    </row>
    <row r="44" spans="1:7" x14ac:dyDescent="0.25">
      <c r="A44" s="1" t="s">
        <v>45</v>
      </c>
      <c r="B44" s="65"/>
      <c r="C44" s="65"/>
      <c r="D44" s="65"/>
      <c r="E44" s="65"/>
      <c r="F44" s="65"/>
      <c r="G44" s="65"/>
    </row>
    <row r="45" spans="1:7" x14ac:dyDescent="0.25">
      <c r="A45" s="14" t="s">
        <v>46</v>
      </c>
      <c r="B45" s="48">
        <f t="shared" ref="B45:G45" si="8">SUM(B46:B53)</f>
        <v>2177774426.9700003</v>
      </c>
      <c r="C45" s="48">
        <f t="shared" si="8"/>
        <v>-44527603.140000001</v>
      </c>
      <c r="D45" s="48">
        <f t="shared" si="8"/>
        <v>2133246823.8299999</v>
      </c>
      <c r="E45" s="48">
        <f t="shared" si="8"/>
        <v>558538828.97000003</v>
      </c>
      <c r="F45" s="48">
        <f t="shared" si="8"/>
        <v>558538828.97000003</v>
      </c>
      <c r="G45" s="48">
        <f t="shared" si="8"/>
        <v>-1619235598</v>
      </c>
    </row>
    <row r="46" spans="1:7" x14ac:dyDescent="0.25">
      <c r="A46" s="32" t="s">
        <v>47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f>F46-B46</f>
        <v>0</v>
      </c>
    </row>
    <row r="47" spans="1:7" x14ac:dyDescent="0.25">
      <c r="A47" s="32" t="s">
        <v>48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f t="shared" ref="G47:G52" si="9">F47-B47</f>
        <v>0</v>
      </c>
    </row>
    <row r="48" spans="1:7" x14ac:dyDescent="0.25">
      <c r="A48" s="32" t="s">
        <v>49</v>
      </c>
      <c r="B48" s="48">
        <v>600594617.06999993</v>
      </c>
      <c r="C48" s="48">
        <v>-59810230.140000001</v>
      </c>
      <c r="D48" s="48">
        <v>540784386.92999995</v>
      </c>
      <c r="E48" s="48">
        <v>158983810.68000001</v>
      </c>
      <c r="F48" s="48">
        <v>158983810.68000001</v>
      </c>
      <c r="G48" s="48">
        <f t="shared" si="9"/>
        <v>-441610806.38999993</v>
      </c>
    </row>
    <row r="49" spans="1:7" ht="30" x14ac:dyDescent="0.25">
      <c r="A49" s="32" t="s">
        <v>50</v>
      </c>
      <c r="B49" s="48">
        <v>1577179809.9000001</v>
      </c>
      <c r="C49" s="48">
        <v>15282627</v>
      </c>
      <c r="D49" s="48">
        <v>1592462436.9000001</v>
      </c>
      <c r="E49" s="48">
        <v>399555018.28999996</v>
      </c>
      <c r="F49" s="48">
        <v>399555018.28999996</v>
      </c>
      <c r="G49" s="48">
        <f t="shared" si="9"/>
        <v>-1177624791.6100001</v>
      </c>
    </row>
    <row r="50" spans="1:7" x14ac:dyDescent="0.25">
      <c r="A50" s="32" t="s">
        <v>51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f t="shared" si="9"/>
        <v>0</v>
      </c>
    </row>
    <row r="51" spans="1:7" x14ac:dyDescent="0.25">
      <c r="A51" s="32" t="s">
        <v>52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f t="shared" si="9"/>
        <v>0</v>
      </c>
    </row>
    <row r="52" spans="1:7" ht="30" x14ac:dyDescent="0.25">
      <c r="A52" s="33" t="s">
        <v>53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f t="shared" si="9"/>
        <v>0</v>
      </c>
    </row>
    <row r="53" spans="1:7" x14ac:dyDescent="0.25">
      <c r="A53" s="31" t="s">
        <v>54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f>F53-B53</f>
        <v>0</v>
      </c>
    </row>
    <row r="54" spans="1:7" x14ac:dyDescent="0.25">
      <c r="A54" s="14" t="s">
        <v>55</v>
      </c>
      <c r="B54" s="48">
        <f t="shared" ref="B54:G54" si="10">SUM(B55:B58)</f>
        <v>500000</v>
      </c>
      <c r="C54" s="48">
        <f t="shared" si="10"/>
        <v>0</v>
      </c>
      <c r="D54" s="48">
        <f t="shared" si="10"/>
        <v>500000</v>
      </c>
      <c r="E54" s="48">
        <f t="shared" si="10"/>
        <v>0</v>
      </c>
      <c r="F54" s="48">
        <f t="shared" si="10"/>
        <v>0</v>
      </c>
      <c r="G54" s="48">
        <f t="shared" si="10"/>
        <v>-500000</v>
      </c>
    </row>
    <row r="55" spans="1:7" x14ac:dyDescent="0.25">
      <c r="A55" s="33" t="s">
        <v>56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f>F55-B55</f>
        <v>0</v>
      </c>
    </row>
    <row r="56" spans="1:7" x14ac:dyDescent="0.25">
      <c r="A56" s="32" t="s">
        <v>57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f t="shared" ref="G56:G58" si="11">F56-B56</f>
        <v>0</v>
      </c>
    </row>
    <row r="57" spans="1:7" x14ac:dyDescent="0.25">
      <c r="A57" s="32" t="s">
        <v>58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f t="shared" si="11"/>
        <v>0</v>
      </c>
    </row>
    <row r="58" spans="1:7" x14ac:dyDescent="0.25">
      <c r="A58" s="33" t="s">
        <v>59</v>
      </c>
      <c r="B58" s="48">
        <v>500000</v>
      </c>
      <c r="C58" s="48">
        <v>0</v>
      </c>
      <c r="D58" s="48">
        <v>500000</v>
      </c>
      <c r="E58" s="48">
        <v>0</v>
      </c>
      <c r="F58" s="48">
        <v>0</v>
      </c>
      <c r="G58" s="48">
        <f t="shared" si="11"/>
        <v>-500000</v>
      </c>
    </row>
    <row r="59" spans="1:7" x14ac:dyDescent="0.25">
      <c r="A59" s="14" t="s">
        <v>60</v>
      </c>
      <c r="B59" s="48">
        <f t="shared" ref="B59:G59" si="12">SUM(B60:B61)</f>
        <v>0</v>
      </c>
      <c r="C59" s="48">
        <f t="shared" si="12"/>
        <v>0</v>
      </c>
      <c r="D59" s="48">
        <f t="shared" si="12"/>
        <v>0</v>
      </c>
      <c r="E59" s="48">
        <f t="shared" si="12"/>
        <v>0</v>
      </c>
      <c r="F59" s="48">
        <f t="shared" si="12"/>
        <v>0</v>
      </c>
      <c r="G59" s="48">
        <f t="shared" si="12"/>
        <v>0</v>
      </c>
    </row>
    <row r="60" spans="1:7" x14ac:dyDescent="0.25">
      <c r="A60" s="32" t="s">
        <v>61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f>F60-B60</f>
        <v>0</v>
      </c>
    </row>
    <row r="61" spans="1:7" x14ac:dyDescent="0.25">
      <c r="A61" s="32" t="s">
        <v>62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f t="shared" ref="G61:G63" si="13">F61-B61</f>
        <v>0</v>
      </c>
    </row>
    <row r="62" spans="1:7" x14ac:dyDescent="0.25">
      <c r="A62" s="14" t="s">
        <v>63</v>
      </c>
      <c r="B62" s="48">
        <v>50000000</v>
      </c>
      <c r="C62" s="48">
        <v>176470.58</v>
      </c>
      <c r="D62" s="48">
        <v>50176470.579999998</v>
      </c>
      <c r="E62" s="48">
        <v>24782232.449999999</v>
      </c>
      <c r="F62" s="48">
        <v>24782232.449999999</v>
      </c>
      <c r="G62" s="48">
        <f t="shared" si="13"/>
        <v>-25217767.550000001</v>
      </c>
    </row>
    <row r="63" spans="1:7" x14ac:dyDescent="0.25">
      <c r="A63" s="14" t="s">
        <v>64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f t="shared" si="13"/>
        <v>0</v>
      </c>
    </row>
    <row r="64" spans="1:7" x14ac:dyDescent="0.25">
      <c r="A64" s="10"/>
      <c r="B64" s="65"/>
      <c r="C64" s="65"/>
      <c r="D64" s="65"/>
      <c r="E64" s="65"/>
      <c r="F64" s="65"/>
      <c r="G64" s="65"/>
    </row>
    <row r="65" spans="1:7" x14ac:dyDescent="0.25">
      <c r="A65" s="1" t="s">
        <v>65</v>
      </c>
      <c r="B65" s="64">
        <f t="shared" ref="B65:G65" si="14">B45+B54+B59+B62+B63</f>
        <v>2228274426.9700003</v>
      </c>
      <c r="C65" s="64">
        <f t="shared" si="14"/>
        <v>-44351132.560000002</v>
      </c>
      <c r="D65" s="64">
        <f t="shared" si="14"/>
        <v>2183923294.4099998</v>
      </c>
      <c r="E65" s="64">
        <f t="shared" si="14"/>
        <v>583321061.42000008</v>
      </c>
      <c r="F65" s="64">
        <f t="shared" si="14"/>
        <v>583321061.42000008</v>
      </c>
      <c r="G65" s="64">
        <f t="shared" si="14"/>
        <v>-1644953365.55</v>
      </c>
    </row>
    <row r="66" spans="1:7" x14ac:dyDescent="0.25">
      <c r="A66" s="10"/>
      <c r="B66" s="65"/>
      <c r="C66" s="65"/>
      <c r="D66" s="65"/>
      <c r="E66" s="65"/>
      <c r="F66" s="65"/>
      <c r="G66" s="65"/>
    </row>
    <row r="67" spans="1:7" x14ac:dyDescent="0.25">
      <c r="A67" s="1" t="s">
        <v>66</v>
      </c>
      <c r="B67" s="64">
        <f t="shared" ref="B67:G67" si="15">B68</f>
        <v>0</v>
      </c>
      <c r="C67" s="64">
        <f t="shared" si="15"/>
        <v>3267238312</v>
      </c>
      <c r="D67" s="64">
        <f t="shared" si="15"/>
        <v>3267238312</v>
      </c>
      <c r="E67" s="64">
        <f t="shared" si="15"/>
        <v>524187279.00999999</v>
      </c>
      <c r="F67" s="64">
        <f t="shared" si="15"/>
        <v>524187279.00999999</v>
      </c>
      <c r="G67" s="64">
        <f t="shared" si="15"/>
        <v>524187279.00999999</v>
      </c>
    </row>
    <row r="68" spans="1:7" x14ac:dyDescent="0.25">
      <c r="A68" s="14" t="s">
        <v>67</v>
      </c>
      <c r="B68" s="48">
        <v>0</v>
      </c>
      <c r="C68" s="48">
        <v>3267238312</v>
      </c>
      <c r="D68" s="48">
        <v>3267238312</v>
      </c>
      <c r="E68" s="48">
        <v>524187279.00999999</v>
      </c>
      <c r="F68" s="48">
        <v>524187279.00999999</v>
      </c>
      <c r="G68" s="48">
        <f>F68-B68</f>
        <v>524187279.00999999</v>
      </c>
    </row>
    <row r="69" spans="1:7" x14ac:dyDescent="0.25">
      <c r="A69" s="10"/>
      <c r="B69" s="65"/>
      <c r="C69" s="65"/>
      <c r="D69" s="65"/>
      <c r="E69" s="65"/>
      <c r="F69" s="65"/>
      <c r="G69" s="65"/>
    </row>
    <row r="70" spans="1:7" x14ac:dyDescent="0.25">
      <c r="A70" s="1" t="s">
        <v>68</v>
      </c>
      <c r="B70" s="64">
        <f t="shared" ref="B70:G70" si="16">B41+B65+B67</f>
        <v>8670169298.0400009</v>
      </c>
      <c r="C70" s="64">
        <f t="shared" si="16"/>
        <v>3287177532.5999999</v>
      </c>
      <c r="D70" s="64">
        <f t="shared" si="16"/>
        <v>11957346830.639999</v>
      </c>
      <c r="E70" s="64">
        <f t="shared" si="16"/>
        <v>3620063311.4499998</v>
      </c>
      <c r="F70" s="64">
        <f t="shared" si="16"/>
        <v>3620648795.9000006</v>
      </c>
      <c r="G70" s="64">
        <f t="shared" si="16"/>
        <v>-5049520502.1399994</v>
      </c>
    </row>
    <row r="71" spans="1:7" x14ac:dyDescent="0.25">
      <c r="A71" s="10"/>
      <c r="B71" s="65"/>
      <c r="C71" s="65"/>
      <c r="D71" s="65"/>
      <c r="E71" s="65"/>
      <c r="F71" s="65"/>
      <c r="G71" s="65"/>
    </row>
    <row r="72" spans="1:7" x14ac:dyDescent="0.25">
      <c r="A72" s="1" t="s">
        <v>69</v>
      </c>
      <c r="B72" s="65"/>
      <c r="C72" s="65"/>
      <c r="D72" s="65"/>
      <c r="E72" s="65"/>
      <c r="F72" s="65"/>
      <c r="G72" s="65"/>
    </row>
    <row r="73" spans="1:7" ht="30" x14ac:dyDescent="0.25">
      <c r="A73" s="23" t="s">
        <v>70</v>
      </c>
      <c r="B73" s="48">
        <v>0</v>
      </c>
      <c r="C73" s="48">
        <v>3057686433</v>
      </c>
      <c r="D73" s="48">
        <v>3057686433</v>
      </c>
      <c r="E73" s="48">
        <v>524187279.00999999</v>
      </c>
      <c r="F73" s="48">
        <v>524187279.00999999</v>
      </c>
      <c r="G73" s="48">
        <f>F73-B73</f>
        <v>524187279.00999999</v>
      </c>
    </row>
    <row r="74" spans="1:7" ht="30" x14ac:dyDescent="0.25">
      <c r="A74" s="23" t="s">
        <v>71</v>
      </c>
      <c r="B74" s="48">
        <v>0</v>
      </c>
      <c r="C74" s="48">
        <v>209551879</v>
      </c>
      <c r="D74" s="48">
        <v>209551879</v>
      </c>
      <c r="E74" s="48">
        <v>0</v>
      </c>
      <c r="F74" s="48">
        <v>0</v>
      </c>
      <c r="G74" s="48">
        <f>F74-B74</f>
        <v>0</v>
      </c>
    </row>
    <row r="75" spans="1:7" x14ac:dyDescent="0.25">
      <c r="A75" s="3" t="s">
        <v>72</v>
      </c>
      <c r="B75" s="64">
        <f t="shared" ref="B75:G75" si="17">B73+B74</f>
        <v>0</v>
      </c>
      <c r="C75" s="64">
        <f t="shared" si="17"/>
        <v>3267238312</v>
      </c>
      <c r="D75" s="64">
        <f t="shared" si="17"/>
        <v>3267238312</v>
      </c>
      <c r="E75" s="64">
        <f t="shared" si="17"/>
        <v>524187279.00999999</v>
      </c>
      <c r="F75" s="64">
        <f t="shared" si="17"/>
        <v>524187279.00999999</v>
      </c>
      <c r="G75" s="64">
        <f t="shared" si="17"/>
        <v>524187279.00999999</v>
      </c>
    </row>
    <row r="76" spans="1:7" x14ac:dyDescent="0.25">
      <c r="A76" s="12"/>
      <c r="B76" s="34"/>
      <c r="C76" s="34"/>
      <c r="D76" s="34"/>
      <c r="E76" s="34"/>
      <c r="F76" s="34"/>
      <c r="G76" s="34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76" t="s">
        <v>73</v>
      </c>
      <c r="B1" s="76"/>
      <c r="C1" s="76"/>
      <c r="D1" s="76"/>
      <c r="E1" s="76"/>
      <c r="F1" s="76"/>
      <c r="G1" s="76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54" t="s">
        <v>74</v>
      </c>
      <c r="B3" s="55"/>
      <c r="C3" s="55"/>
      <c r="D3" s="55"/>
      <c r="E3" s="55"/>
      <c r="F3" s="55"/>
      <c r="G3" s="56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4" t="s">
        <v>75</v>
      </c>
      <c r="B5" s="55"/>
      <c r="C5" s="55"/>
      <c r="D5" s="55"/>
      <c r="E5" s="55"/>
      <c r="F5" s="55"/>
      <c r="G5" s="56"/>
    </row>
    <row r="6" spans="1:7" x14ac:dyDescent="0.25">
      <c r="A6" s="74" t="s">
        <v>76</v>
      </c>
      <c r="B6" s="6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26" t="s">
        <v>77</v>
      </c>
      <c r="C7" s="75"/>
      <c r="D7" s="75"/>
      <c r="E7" s="75"/>
      <c r="F7" s="75"/>
      <c r="G7" s="75"/>
    </row>
    <row r="8" spans="1:7" ht="30" x14ac:dyDescent="0.25">
      <c r="A8" s="27" t="s">
        <v>78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80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81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82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37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38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83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84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64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88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67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89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69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90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71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91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92</v>
      </c>
      <c r="B1" s="77"/>
      <c r="C1" s="77"/>
      <c r="D1" s="77"/>
      <c r="E1" s="77"/>
      <c r="F1" s="77"/>
      <c r="G1" s="77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40" t="s">
        <v>93</v>
      </c>
      <c r="B3" s="41"/>
      <c r="C3" s="41"/>
      <c r="D3" s="41"/>
      <c r="E3" s="41"/>
      <c r="F3" s="41"/>
      <c r="G3" s="42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40" t="s">
        <v>75</v>
      </c>
      <c r="B5" s="41"/>
      <c r="C5" s="41"/>
      <c r="D5" s="41"/>
      <c r="E5" s="41"/>
      <c r="F5" s="41"/>
      <c r="G5" s="42"/>
    </row>
    <row r="6" spans="1:7" x14ac:dyDescent="0.25">
      <c r="A6" s="78" t="s">
        <v>94</v>
      </c>
      <c r="B6" s="6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7" t="s">
        <v>77</v>
      </c>
      <c r="C7" s="75"/>
      <c r="D7" s="75"/>
      <c r="E7" s="75"/>
      <c r="F7" s="75"/>
      <c r="G7" s="75"/>
    </row>
    <row r="8" spans="1:7" x14ac:dyDescent="0.25">
      <c r="A8" s="4" t="s">
        <v>95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96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97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98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99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100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101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102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103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104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105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96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97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98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99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100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101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102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106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104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107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108</v>
      </c>
      <c r="B1" s="77"/>
      <c r="C1" s="77"/>
      <c r="D1" s="77"/>
      <c r="E1" s="77"/>
      <c r="F1" s="77"/>
      <c r="G1" s="77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40" t="s">
        <v>109</v>
      </c>
      <c r="B3" s="41"/>
      <c r="C3" s="41"/>
      <c r="D3" s="41"/>
      <c r="E3" s="41"/>
      <c r="F3" s="41"/>
      <c r="G3" s="42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81" t="s">
        <v>76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6">
        <f>+F5+1</f>
        <v>2022</v>
      </c>
    </row>
    <row r="6" spans="1:7" ht="32.25" x14ac:dyDescent="0.25">
      <c r="A6" s="82"/>
      <c r="B6" s="84"/>
      <c r="C6" s="84"/>
      <c r="D6" s="84"/>
      <c r="E6" s="84"/>
      <c r="F6" s="84"/>
      <c r="G6" s="7" t="s">
        <v>110</v>
      </c>
    </row>
    <row r="7" spans="1:7" x14ac:dyDescent="0.25">
      <c r="A7" s="18" t="s">
        <v>78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84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88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67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128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69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90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129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130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80" t="s">
        <v>131</v>
      </c>
      <c r="B39" s="80"/>
      <c r="C39" s="80"/>
      <c r="D39" s="80"/>
      <c r="E39" s="80"/>
      <c r="F39" s="80"/>
      <c r="G39" s="80"/>
    </row>
    <row r="40" spans="1:7" x14ac:dyDescent="0.25">
      <c r="A40" s="80" t="s">
        <v>132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133</v>
      </c>
      <c r="B1" s="77"/>
      <c r="C1" s="77"/>
      <c r="D1" s="77"/>
      <c r="E1" s="77"/>
      <c r="F1" s="77"/>
      <c r="G1" s="77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40" t="s">
        <v>134</v>
      </c>
      <c r="B3" s="41"/>
      <c r="C3" s="41"/>
      <c r="D3" s="41"/>
      <c r="E3" s="41"/>
      <c r="F3" s="41"/>
      <c r="G3" s="42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85" t="s">
        <v>94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6">
        <v>2022</v>
      </c>
    </row>
    <row r="6" spans="1:7" ht="48.75" customHeight="1" x14ac:dyDescent="0.25">
      <c r="A6" s="86"/>
      <c r="B6" s="84"/>
      <c r="C6" s="84"/>
      <c r="D6" s="84"/>
      <c r="E6" s="84"/>
      <c r="F6" s="84"/>
      <c r="G6" s="7" t="s">
        <v>135</v>
      </c>
    </row>
    <row r="7" spans="1:7" x14ac:dyDescent="0.25">
      <c r="A7" s="4" t="s">
        <v>95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96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97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98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100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101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102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103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104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105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96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97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98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99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100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101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102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106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104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136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80" t="s">
        <v>131</v>
      </c>
      <c r="B32" s="80"/>
      <c r="C32" s="80"/>
      <c r="D32" s="80"/>
      <c r="E32" s="80"/>
      <c r="F32" s="80"/>
      <c r="G32" s="80"/>
    </row>
    <row r="33" spans="1:7" x14ac:dyDescent="0.25">
      <c r="A33" s="80" t="s">
        <v>132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87" t="s">
        <v>137</v>
      </c>
      <c r="B1" s="87"/>
      <c r="C1" s="87"/>
      <c r="D1" s="87"/>
      <c r="E1" s="87"/>
      <c r="F1" s="87"/>
    </row>
    <row r="2" spans="1:6" ht="20.100000000000001" customHeight="1" x14ac:dyDescent="0.25">
      <c r="A2" s="37" t="e">
        <f>#REF!</f>
        <v>#REF!</v>
      </c>
      <c r="B2" s="57"/>
      <c r="C2" s="57"/>
      <c r="D2" s="57"/>
      <c r="E2" s="57"/>
      <c r="F2" s="58"/>
    </row>
    <row r="3" spans="1:6" ht="29.25" customHeight="1" x14ac:dyDescent="0.25">
      <c r="A3" s="59" t="s">
        <v>138</v>
      </c>
      <c r="B3" s="60"/>
      <c r="C3" s="60"/>
      <c r="D3" s="60"/>
      <c r="E3" s="60"/>
      <c r="F3" s="61"/>
    </row>
    <row r="4" spans="1:6" ht="35.25" customHeight="1" x14ac:dyDescent="0.25">
      <c r="A4" s="47"/>
      <c r="B4" s="47" t="s">
        <v>139</v>
      </c>
      <c r="C4" s="47" t="s">
        <v>140</v>
      </c>
      <c r="D4" s="47" t="s">
        <v>141</v>
      </c>
      <c r="E4" s="47" t="s">
        <v>142</v>
      </c>
      <c r="F4" s="47" t="s">
        <v>143</v>
      </c>
    </row>
    <row r="5" spans="1:6" ht="12.75" customHeight="1" x14ac:dyDescent="0.25">
      <c r="A5" s="3" t="s">
        <v>144</v>
      </c>
      <c r="B5" s="11"/>
      <c r="C5" s="11"/>
      <c r="D5" s="11"/>
      <c r="E5" s="11"/>
      <c r="F5" s="11"/>
    </row>
    <row r="6" spans="1:6" ht="30" x14ac:dyDescent="0.25">
      <c r="A6" s="15" t="s">
        <v>145</v>
      </c>
      <c r="B6" s="16"/>
      <c r="C6" s="16"/>
      <c r="D6" s="16"/>
      <c r="E6" s="16"/>
      <c r="F6" s="16"/>
    </row>
    <row r="7" spans="1:6" ht="15" x14ac:dyDescent="0.25">
      <c r="A7" s="15" t="s">
        <v>146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147</v>
      </c>
      <c r="B9" s="10"/>
      <c r="C9" s="10"/>
      <c r="D9" s="10"/>
      <c r="E9" s="10"/>
      <c r="F9" s="10"/>
    </row>
    <row r="10" spans="1:6" ht="15" x14ac:dyDescent="0.25">
      <c r="A10" s="15" t="s">
        <v>148</v>
      </c>
      <c r="B10" s="16"/>
      <c r="C10" s="16"/>
      <c r="D10" s="16"/>
      <c r="E10" s="16"/>
      <c r="F10" s="16"/>
    </row>
    <row r="11" spans="1:6" ht="15" x14ac:dyDescent="0.25">
      <c r="A11" s="32" t="s">
        <v>149</v>
      </c>
      <c r="B11" s="16"/>
      <c r="C11" s="16"/>
      <c r="D11" s="16"/>
      <c r="E11" s="16"/>
      <c r="F11" s="16"/>
    </row>
    <row r="12" spans="1:6" ht="15" x14ac:dyDescent="0.25">
      <c r="A12" s="32" t="s">
        <v>150</v>
      </c>
      <c r="B12" s="16"/>
      <c r="C12" s="16"/>
      <c r="D12" s="16"/>
      <c r="E12" s="16"/>
      <c r="F12" s="16"/>
    </row>
    <row r="13" spans="1:6" ht="15" x14ac:dyDescent="0.25">
      <c r="A13" s="32" t="s">
        <v>151</v>
      </c>
      <c r="B13" s="16"/>
      <c r="C13" s="16"/>
      <c r="D13" s="16"/>
      <c r="E13" s="16"/>
      <c r="F13" s="16"/>
    </row>
    <row r="14" spans="1:6" ht="15" x14ac:dyDescent="0.25">
      <c r="A14" s="15" t="s">
        <v>152</v>
      </c>
      <c r="B14" s="16"/>
      <c r="C14" s="16"/>
      <c r="D14" s="16"/>
      <c r="E14" s="16"/>
      <c r="F14" s="16"/>
    </row>
    <row r="15" spans="1:6" ht="15" x14ac:dyDescent="0.25">
      <c r="A15" s="32" t="s">
        <v>149</v>
      </c>
      <c r="B15" s="16"/>
      <c r="C15" s="16"/>
      <c r="D15" s="16"/>
      <c r="E15" s="16"/>
      <c r="F15" s="16"/>
    </row>
    <row r="16" spans="1:6" ht="15" x14ac:dyDescent="0.25">
      <c r="A16" s="32" t="s">
        <v>150</v>
      </c>
      <c r="B16" s="16"/>
      <c r="C16" s="16"/>
      <c r="D16" s="16"/>
      <c r="E16" s="16"/>
      <c r="F16" s="16"/>
    </row>
    <row r="17" spans="1:6" ht="15" x14ac:dyDescent="0.25">
      <c r="A17" s="32" t="s">
        <v>151</v>
      </c>
      <c r="B17" s="16"/>
      <c r="C17" s="16"/>
      <c r="D17" s="16"/>
      <c r="E17" s="16"/>
      <c r="F17" s="16"/>
    </row>
    <row r="18" spans="1:6" ht="15" x14ac:dyDescent="0.25">
      <c r="A18" s="15" t="s">
        <v>153</v>
      </c>
      <c r="B18" s="48"/>
      <c r="C18" s="16"/>
      <c r="D18" s="16"/>
      <c r="E18" s="16"/>
      <c r="F18" s="16"/>
    </row>
    <row r="19" spans="1:6" ht="15" x14ac:dyDescent="0.25">
      <c r="A19" s="15" t="s">
        <v>154</v>
      </c>
      <c r="B19" s="16"/>
      <c r="C19" s="16"/>
      <c r="D19" s="16"/>
      <c r="E19" s="16"/>
      <c r="F19" s="16"/>
    </row>
    <row r="20" spans="1:6" ht="30" x14ac:dyDescent="0.25">
      <c r="A20" s="15" t="s">
        <v>155</v>
      </c>
      <c r="B20" s="49"/>
      <c r="C20" s="49"/>
      <c r="D20" s="49"/>
      <c r="E20" s="49"/>
      <c r="F20" s="49"/>
    </row>
    <row r="21" spans="1:6" ht="30" x14ac:dyDescent="0.25">
      <c r="A21" s="15" t="s">
        <v>156</v>
      </c>
      <c r="B21" s="49"/>
      <c r="C21" s="49"/>
      <c r="D21" s="49"/>
      <c r="E21" s="49"/>
      <c r="F21" s="49"/>
    </row>
    <row r="22" spans="1:6" ht="30" x14ac:dyDescent="0.25">
      <c r="A22" s="15" t="s">
        <v>157</v>
      </c>
      <c r="B22" s="49"/>
      <c r="C22" s="49"/>
      <c r="D22" s="49"/>
      <c r="E22" s="49"/>
      <c r="F22" s="49"/>
    </row>
    <row r="23" spans="1:6" ht="15" x14ac:dyDescent="0.25">
      <c r="A23" s="15" t="s">
        <v>158</v>
      </c>
      <c r="B23" s="49"/>
      <c r="C23" s="49"/>
      <c r="D23" s="49"/>
      <c r="E23" s="49"/>
      <c r="F23" s="49"/>
    </row>
    <row r="24" spans="1:6" ht="15" x14ac:dyDescent="0.25">
      <c r="A24" s="15" t="s">
        <v>159</v>
      </c>
      <c r="B24" s="50"/>
      <c r="C24" s="16"/>
      <c r="D24" s="16"/>
      <c r="E24" s="16"/>
      <c r="F24" s="16"/>
    </row>
    <row r="25" spans="1:6" ht="15" x14ac:dyDescent="0.25">
      <c r="A25" s="15" t="s">
        <v>160</v>
      </c>
      <c r="B25" s="50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161</v>
      </c>
      <c r="B27" s="10"/>
      <c r="C27" s="10"/>
      <c r="D27" s="10"/>
      <c r="E27" s="10"/>
      <c r="F27" s="10"/>
    </row>
    <row r="28" spans="1:6" ht="15" x14ac:dyDescent="0.25">
      <c r="A28" s="15" t="s">
        <v>162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163</v>
      </c>
      <c r="B30" s="10"/>
      <c r="C30" s="10"/>
      <c r="D30" s="10"/>
      <c r="E30" s="10"/>
      <c r="F30" s="10"/>
    </row>
    <row r="31" spans="1:6" ht="15" x14ac:dyDescent="0.25">
      <c r="A31" s="15" t="s">
        <v>148</v>
      </c>
      <c r="B31" s="16"/>
      <c r="C31" s="16"/>
      <c r="D31" s="16"/>
      <c r="E31" s="16"/>
      <c r="F31" s="16"/>
    </row>
    <row r="32" spans="1:6" ht="15" x14ac:dyDescent="0.25">
      <c r="A32" s="15" t="s">
        <v>152</v>
      </c>
      <c r="B32" s="16"/>
      <c r="C32" s="16"/>
      <c r="D32" s="16"/>
      <c r="E32" s="16"/>
      <c r="F32" s="16"/>
    </row>
    <row r="33" spans="1:6" ht="15" x14ac:dyDescent="0.25">
      <c r="A33" s="15" t="s">
        <v>164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165</v>
      </c>
      <c r="B35" s="10"/>
      <c r="C35" s="10"/>
      <c r="D35" s="10"/>
      <c r="E35" s="10"/>
      <c r="F35" s="10"/>
    </row>
    <row r="36" spans="1:6" ht="15" x14ac:dyDescent="0.25">
      <c r="A36" s="15" t="s">
        <v>166</v>
      </c>
      <c r="B36" s="16"/>
      <c r="C36" s="16"/>
      <c r="D36" s="16"/>
      <c r="E36" s="16"/>
      <c r="F36" s="16"/>
    </row>
    <row r="37" spans="1:6" ht="15" x14ac:dyDescent="0.25">
      <c r="A37" s="15" t="s">
        <v>167</v>
      </c>
      <c r="B37" s="16"/>
      <c r="C37" s="16"/>
      <c r="D37" s="16"/>
      <c r="E37" s="16"/>
      <c r="F37" s="16"/>
    </row>
    <row r="38" spans="1:6" ht="15" x14ac:dyDescent="0.25">
      <c r="A38" s="15" t="s">
        <v>168</v>
      </c>
      <c r="B38" s="50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169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170</v>
      </c>
      <c r="B42" s="10"/>
      <c r="C42" s="10"/>
      <c r="D42" s="10"/>
      <c r="E42" s="10"/>
      <c r="F42" s="10"/>
    </row>
    <row r="43" spans="1:6" ht="15" x14ac:dyDescent="0.25">
      <c r="A43" s="15" t="s">
        <v>171</v>
      </c>
      <c r="B43" s="16"/>
      <c r="C43" s="16"/>
      <c r="D43" s="16"/>
      <c r="E43" s="16"/>
      <c r="F43" s="16"/>
    </row>
    <row r="44" spans="1:6" ht="15" x14ac:dyDescent="0.25">
      <c r="A44" s="15" t="s">
        <v>172</v>
      </c>
      <c r="B44" s="16"/>
      <c r="C44" s="16"/>
      <c r="D44" s="16"/>
      <c r="E44" s="16"/>
      <c r="F44" s="16"/>
    </row>
    <row r="45" spans="1:6" ht="15" x14ac:dyDescent="0.25">
      <c r="A45" s="15" t="s">
        <v>173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174</v>
      </c>
      <c r="B47" s="10"/>
      <c r="C47" s="10"/>
      <c r="D47" s="10"/>
      <c r="E47" s="10"/>
      <c r="F47" s="10"/>
    </row>
    <row r="48" spans="1:6" ht="15" x14ac:dyDescent="0.25">
      <c r="A48" s="15" t="s">
        <v>172</v>
      </c>
      <c r="B48" s="49"/>
      <c r="C48" s="49"/>
      <c r="D48" s="49"/>
      <c r="E48" s="49"/>
      <c r="F48" s="49"/>
    </row>
    <row r="49" spans="1:6" ht="15" x14ac:dyDescent="0.25">
      <c r="A49" s="15" t="s">
        <v>173</v>
      </c>
      <c r="B49" s="49"/>
      <c r="C49" s="49"/>
      <c r="D49" s="49"/>
      <c r="E49" s="49"/>
      <c r="F49" s="49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175</v>
      </c>
      <c r="B51" s="10"/>
      <c r="C51" s="10"/>
      <c r="D51" s="10"/>
      <c r="E51" s="10"/>
      <c r="F51" s="10"/>
    </row>
    <row r="52" spans="1:6" ht="15" x14ac:dyDescent="0.25">
      <c r="A52" s="15" t="s">
        <v>172</v>
      </c>
      <c r="B52" s="16"/>
      <c r="C52" s="16"/>
      <c r="D52" s="16"/>
      <c r="E52" s="16"/>
      <c r="F52" s="16"/>
    </row>
    <row r="53" spans="1:6" ht="15" x14ac:dyDescent="0.25">
      <c r="A53" s="15" t="s">
        <v>173</v>
      </c>
      <c r="B53" s="16"/>
      <c r="C53" s="16"/>
      <c r="D53" s="16"/>
      <c r="E53" s="16"/>
      <c r="F53" s="16"/>
    </row>
    <row r="54" spans="1:6" ht="15" x14ac:dyDescent="0.25">
      <c r="A54" s="15" t="s">
        <v>176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177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172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173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178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179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180</v>
      </c>
      <c r="B62" s="50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181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182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183</v>
      </c>
      <c r="B66" s="16"/>
      <c r="C66" s="16"/>
      <c r="D66" s="16"/>
      <c r="E66" s="16"/>
      <c r="F66" s="16"/>
    </row>
    <row r="67" spans="1:6" ht="20.100000000000001" customHeight="1" x14ac:dyDescent="0.25">
      <c r="A67" s="46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2024-04-24T17:18:46Z</cp:lastPrinted>
  <dcterms:created xsi:type="dcterms:W3CDTF">2023-03-16T22:14:51Z</dcterms:created>
  <dcterms:modified xsi:type="dcterms:W3CDTF">2024-05-02T17:07:07Z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